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<sst xmlns="http://schemas.openxmlformats.org/spreadsheetml/2006/main" count="64" uniqueCount="56">
  <si>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NAME:</t>
  </si>
  <si>
    <t>AGE:</t>
  </si>
  <si>
    <t>FAV EVENTS:</t>
  </si>
  <si>
    <t>EVENT:</t>
  </si>
  <si>
    <t>100 FLY</t>
  </si>
  <si>
    <t>100 BK</t>
  </si>
  <si>
    <t>100 BRS</t>
  </si>
  <si>
    <t>100 FREE</t>
  </si>
  <si>
    <t>100 IM</t>
  </si>
  <si>
    <t>200 FLY</t>
  </si>
  <si>
    <t>200 BK</t>
  </si>
  <si>
    <t>200 BRS</t>
  </si>
  <si>
    <t>200 FREE</t>
  </si>
  <si>
    <t>200 IM</t>
  </si>
  <si>
    <t>400 FREE</t>
  </si>
  <si>
    <t>400 IM</t>
  </si>
  <si>
    <t>800 FREE</t>
  </si>
  <si>
    <t>1500 FREE</t>
  </si>
  <si>
    <t>PLEASE IGNORE THIS</t>
  </si>
  <si>
    <t>PB:</t>
  </si>
  <si>
    <t>GOAL TIME:</t>
  </si>
  <si>
    <t>CRIT SPEED:</t>
  </si>
  <si>
    <t>1/4 PB</t>
  </si>
  <si>
    <t>1/2 PB</t>
  </si>
  <si>
    <t>3/4 PB</t>
  </si>
  <si>
    <t>1/4 GOAL</t>
  </si>
  <si>
    <t>1/2 GOAL</t>
  </si>
  <si>
    <t>3/4 GOAL</t>
  </si>
  <si>
    <t>MAX HR:</t>
  </si>
  <si>
    <t>GOAL TIME RACE SPLITS</t>
  </si>
  <si>
    <t>TRAINING PACES</t>
  </si>
  <si>
    <t>10BBM</t>
  </si>
  <si>
    <t>20BBM</t>
  </si>
  <si>
    <t>THRESHOLD PACE:</t>
  </si>
  <si>
    <t>30BBM</t>
  </si>
  <si>
    <t>1ST 50</t>
  </si>
  <si>
    <t>40BBM</t>
  </si>
  <si>
    <t>2ND 50</t>
  </si>
  <si>
    <t>VO2 PACE:</t>
  </si>
  <si>
    <t>50BBM</t>
  </si>
  <si>
    <t>3RD 50</t>
  </si>
  <si>
    <t>60BBM</t>
  </si>
  <si>
    <t>4TH 50</t>
  </si>
  <si>
    <t>90% MAX</t>
  </si>
  <si>
    <t>FRONT END / BACK END SPEED</t>
  </si>
  <si>
    <t>80% MAX</t>
  </si>
  <si>
    <t>200PACE</t>
  </si>
  <si>
    <t>75% MAX</t>
  </si>
  <si>
    <t>70% MAX</t>
  </si>
  <si>
    <t>400 PACE</t>
  </si>
  <si>
    <t>FRONT</t>
  </si>
  <si>
    <t>60% MAX</t>
  </si>
  <si>
    <t>BACK</t>
  </si>
  <si>
    <t>50% MAX</t>
  </si>
  <si>
    <t>800 PACE</t>
  </si>
  <si>
    <t>1500 PAC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</si>
</sst>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15" xfId="0" applyFont="1" applyBorder="1" applyAlignment="1">
      <alignment/>
    </xf>
    <xf numFmtId="47" fontId="0" fillId="33" borderId="16" xfId="0" applyNumberFormat="1" applyFill="1" applyBorder="1" applyAlignment="1" applyProtection="1">
      <alignment/>
      <protection locked="0"/>
    </xf>
    <xf numFmtId="47" fontId="0" fillId="33" borderId="17" xfId="0" applyNumberFormat="1" applyFill="1" applyBorder="1" applyAlignment="1" applyProtection="1">
      <alignment/>
      <protection locked="0"/>
    </xf>
    <xf numFmtId="47" fontId="0" fillId="33" borderId="18" xfId="0" applyNumberFormat="1" applyFill="1" applyBorder="1" applyAlignment="1" applyProtection="1">
      <alignment/>
      <protection locked="0"/>
    </xf>
    <xf numFmtId="47" fontId="0" fillId="0" borderId="0" xfId="0" applyNumberFormat="1" applyBorder="1" applyAlignment="1">
      <alignment/>
    </xf>
    <xf numFmtId="47" fontId="0" fillId="0" borderId="19" xfId="0" applyNumberFormat="1" applyBorder="1" applyAlignment="1">
      <alignment/>
    </xf>
    <xf numFmtId="47" fontId="4" fillId="34" borderId="0" xfId="0" applyNumberFormat="1" applyFont="1" applyFill="1" applyBorder="1" applyAlignment="1" applyProtection="1">
      <alignment/>
      <protection hidden="1"/>
    </xf>
    <xf numFmtId="47" fontId="4" fillId="34" borderId="19" xfId="0" applyNumberFormat="1" applyFont="1" applyFill="1" applyBorder="1" applyAlignment="1" applyProtection="1">
      <alignment/>
      <protection hidden="1"/>
    </xf>
    <xf numFmtId="47" fontId="0" fillId="0" borderId="0" xfId="0" applyNumberFormat="1" applyAlignment="1">
      <alignment/>
    </xf>
    <xf numFmtId="0" fontId="3" fillId="0" borderId="20" xfId="0" applyFont="1" applyBorder="1" applyAlignment="1">
      <alignment/>
    </xf>
    <xf numFmtId="47" fontId="0" fillId="0" borderId="21" xfId="0" applyNumberFormat="1" applyBorder="1" applyAlignment="1">
      <alignment/>
    </xf>
    <xf numFmtId="47" fontId="0" fillId="0" borderId="22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7" fontId="0" fillId="0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47" fontId="3" fillId="0" borderId="0" xfId="0" applyNumberFormat="1" applyFont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C3" sqref="C3:O3"/>
    </sheetView>
  </sheetViews>
  <sheetFormatPr defaultColWidth="9.140625" defaultRowHeight="12.75"/>
  <cols>
    <col min="1" max="1" width="12.8515625" style="0" customWidth="1"/>
    <col min="5" max="5" width="10.140625" style="0" customWidth="1"/>
    <col min="15" max="15" width="10.421875" style="0" customWidth="1"/>
  </cols>
  <sheetData>
    <row r="1" spans="1:15" ht="33.75" customHeight="1">
      <c r="A1" s="1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6" customHeight="1">
      <c r="A2" s="2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36" customHeight="1">
      <c r="A3" s="48" t="s">
        <v>2</v>
      </c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9" ht="15" customHeight="1">
      <c r="A4" s="3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  <c r="R4" s="42" t="s">
        <v>18</v>
      </c>
      <c r="S4" s="7"/>
    </row>
    <row r="5" spans="1:19" ht="15" customHeight="1">
      <c r="A5" s="8" t="s">
        <v>19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R5" s="43">
        <v>1.1574074074074073E-05</v>
      </c>
      <c r="S5" s="7"/>
    </row>
    <row r="6" spans="1:19" ht="15" customHeight="1">
      <c r="A6" s="8" t="s">
        <v>20</v>
      </c>
      <c r="B6" s="12">
        <f aca="true" t="shared" si="0" ref="B6:O6">B5*0.97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3">
        <f t="shared" si="0"/>
        <v>0</v>
      </c>
      <c r="R6" s="43">
        <v>0.00011574074074074073</v>
      </c>
      <c r="S6" s="7"/>
    </row>
    <row r="7" spans="1:19" ht="15" customHeight="1">
      <c r="A7" s="8" t="s">
        <v>21</v>
      </c>
      <c r="B7" s="12">
        <f>G6-B6</f>
        <v>0</v>
      </c>
      <c r="C7" s="12">
        <f>H6-C6</f>
        <v>0</v>
      </c>
      <c r="D7" s="12">
        <f>I6-D6</f>
        <v>0</v>
      </c>
      <c r="E7" s="12">
        <f>J6-E6</f>
        <v>0</v>
      </c>
      <c r="F7" s="12">
        <f>K6-F6</f>
        <v>0</v>
      </c>
      <c r="G7" s="14"/>
      <c r="H7" s="14"/>
      <c r="I7" s="14"/>
      <c r="J7" s="14"/>
      <c r="K7" s="14"/>
      <c r="L7" s="14"/>
      <c r="M7" s="14"/>
      <c r="N7" s="14"/>
      <c r="O7" s="15"/>
      <c r="R7" s="43">
        <v>6.944444444444444E-05</v>
      </c>
      <c r="S7" s="7"/>
    </row>
    <row r="8" spans="1:18" ht="15" customHeight="1">
      <c r="A8" s="8" t="s">
        <v>22</v>
      </c>
      <c r="B8" s="12">
        <f aca="true" t="shared" si="1" ref="B8:O8">B5/4</f>
        <v>0</v>
      </c>
      <c r="C8" s="12">
        <f t="shared" si="1"/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3">
        <f t="shared" si="1"/>
        <v>0</v>
      </c>
      <c r="R8" s="16"/>
    </row>
    <row r="9" spans="1:15" ht="15" customHeight="1">
      <c r="A9" s="8" t="s">
        <v>23</v>
      </c>
      <c r="B9" s="12">
        <f aca="true" t="shared" si="2" ref="B9:O9">B5/2</f>
        <v>0</v>
      </c>
      <c r="C9" s="12">
        <f t="shared" si="2"/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3">
        <f t="shared" si="2"/>
        <v>0</v>
      </c>
    </row>
    <row r="10" spans="1:15" ht="15" customHeight="1">
      <c r="A10" s="8" t="s">
        <v>24</v>
      </c>
      <c r="B10" s="12">
        <f aca="true" t="shared" si="3" ref="B10:O10">B9+B8</f>
        <v>0</v>
      </c>
      <c r="C10" s="12">
        <f t="shared" si="3"/>
        <v>0</v>
      </c>
      <c r="D10" s="12">
        <f t="shared" si="3"/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3">
        <f t="shared" si="3"/>
        <v>0</v>
      </c>
    </row>
    <row r="11" spans="1:15" ht="15" customHeight="1">
      <c r="A11" s="8" t="s">
        <v>25</v>
      </c>
      <c r="B11" s="12">
        <f aca="true" t="shared" si="4" ref="B11:O11">B6/4</f>
        <v>0</v>
      </c>
      <c r="C11" s="12">
        <f t="shared" si="4"/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3">
        <f t="shared" si="4"/>
        <v>0</v>
      </c>
    </row>
    <row r="12" spans="1:15" ht="15" customHeight="1">
      <c r="A12" s="8" t="s">
        <v>26</v>
      </c>
      <c r="B12" s="12">
        <f aca="true" t="shared" si="5" ref="B12:O12">B6/2</f>
        <v>0</v>
      </c>
      <c r="C12" s="12">
        <f t="shared" si="5"/>
        <v>0</v>
      </c>
      <c r="D12" s="12">
        <f t="shared" si="5"/>
        <v>0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3">
        <f t="shared" si="5"/>
        <v>0</v>
      </c>
    </row>
    <row r="13" spans="1:15" ht="15" customHeight="1">
      <c r="A13" s="17" t="s">
        <v>27</v>
      </c>
      <c r="B13" s="18">
        <f aca="true" t="shared" si="6" ref="B13:O13">B12+B11</f>
        <v>0</v>
      </c>
      <c r="C13" s="18">
        <f t="shared" si="6"/>
        <v>0</v>
      </c>
      <c r="D13" s="18">
        <f t="shared" si="6"/>
        <v>0</v>
      </c>
      <c r="E13" s="18">
        <f t="shared" si="6"/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9">
        <f t="shared" si="6"/>
        <v>0</v>
      </c>
    </row>
    <row r="14" spans="1:15" ht="1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5" customHeight="1">
      <c r="A15" s="23" t="s">
        <v>28</v>
      </c>
      <c r="B15" s="24">
        <v>210</v>
      </c>
      <c r="C15" s="21"/>
      <c r="D15" s="44" t="s">
        <v>29</v>
      </c>
      <c r="E15" s="44"/>
      <c r="F15" s="44"/>
      <c r="G15" s="25"/>
      <c r="H15" s="26"/>
      <c r="I15" s="21"/>
      <c r="J15" s="27" t="s">
        <v>30</v>
      </c>
      <c r="K15" s="25"/>
      <c r="L15" s="25"/>
      <c r="M15" s="26"/>
      <c r="N15" s="21"/>
      <c r="O15" s="22"/>
    </row>
    <row r="16" spans="1:15" ht="15" customHeight="1">
      <c r="A16" s="28" t="s">
        <v>31</v>
      </c>
      <c r="B16" s="29">
        <f>B15-10</f>
        <v>200</v>
      </c>
      <c r="C16" s="21"/>
      <c r="D16" s="30"/>
      <c r="E16" s="21"/>
      <c r="F16" s="21"/>
      <c r="G16" s="21"/>
      <c r="H16" s="22"/>
      <c r="I16" s="21"/>
      <c r="J16" s="30"/>
      <c r="K16" s="21"/>
      <c r="L16" s="21"/>
      <c r="M16" s="22"/>
      <c r="N16" s="21"/>
      <c r="O16" s="22"/>
    </row>
    <row r="17" spans="1:15" ht="15" customHeight="1">
      <c r="A17" s="28" t="s">
        <v>32</v>
      </c>
      <c r="B17" s="29">
        <f>B15-20</f>
        <v>190</v>
      </c>
      <c r="C17" s="21"/>
      <c r="D17" s="30"/>
      <c r="E17" s="31" t="s">
        <v>9</v>
      </c>
      <c r="F17" s="31" t="s">
        <v>10</v>
      </c>
      <c r="G17" s="31" t="s">
        <v>11</v>
      </c>
      <c r="H17" s="32" t="s">
        <v>12</v>
      </c>
      <c r="I17" s="12"/>
      <c r="J17" s="45" t="s">
        <v>33</v>
      </c>
      <c r="K17" s="45"/>
      <c r="L17" s="12">
        <f>E5+R6</f>
        <v>0.00011574074074074073</v>
      </c>
      <c r="M17" s="22"/>
      <c r="N17" s="21"/>
      <c r="O17" s="22"/>
    </row>
    <row r="18" spans="1:15" ht="15" customHeight="1">
      <c r="A18" s="28" t="s">
        <v>34</v>
      </c>
      <c r="B18" s="29">
        <f>B15-30</f>
        <v>180</v>
      </c>
      <c r="C18" s="21"/>
      <c r="D18" s="20" t="s">
        <v>35</v>
      </c>
      <c r="E18" s="12">
        <f>E23-R5</f>
        <v>-1.1574074074074073E-05</v>
      </c>
      <c r="F18" s="12">
        <f>F23-R5</f>
        <v>-1.1574074074074073E-05</v>
      </c>
      <c r="G18" s="12">
        <f>G23-R5</f>
        <v>-1.1574074074074073E-05</v>
      </c>
      <c r="H18" s="13">
        <f>H23-R5</f>
        <v>-1.1574074074074073E-05</v>
      </c>
      <c r="I18" s="12"/>
      <c r="J18" s="30"/>
      <c r="K18" s="21"/>
      <c r="L18" s="21"/>
      <c r="M18" s="22"/>
      <c r="N18" s="21"/>
      <c r="O18" s="22"/>
    </row>
    <row r="19" spans="1:15" ht="15" customHeight="1">
      <c r="A19" s="28" t="s">
        <v>36</v>
      </c>
      <c r="B19" s="29">
        <f>B15-40</f>
        <v>170</v>
      </c>
      <c r="C19" s="21"/>
      <c r="D19" s="20" t="s">
        <v>37</v>
      </c>
      <c r="E19" s="12">
        <f>E23+R5</f>
        <v>1.1574074074074073E-05</v>
      </c>
      <c r="F19" s="12">
        <f>F23+R5</f>
        <v>1.1574074074074073E-05</v>
      </c>
      <c r="G19" s="12">
        <f>G23+R5</f>
        <v>1.1574074074074073E-05</v>
      </c>
      <c r="H19" s="13">
        <f>H23+R5</f>
        <v>1.1574074074074073E-05</v>
      </c>
      <c r="I19" s="12"/>
      <c r="J19" s="20" t="s">
        <v>38</v>
      </c>
      <c r="K19" s="21"/>
      <c r="L19" s="33">
        <f>E5+R7</f>
        <v>6.944444444444444E-05</v>
      </c>
      <c r="M19" s="22"/>
      <c r="N19" s="21"/>
      <c r="O19" s="22"/>
    </row>
    <row r="20" spans="1:15" ht="15" customHeight="1">
      <c r="A20" s="28" t="s">
        <v>39</v>
      </c>
      <c r="B20" s="29">
        <f>B15-50</f>
        <v>160</v>
      </c>
      <c r="C20" s="21"/>
      <c r="D20" s="20" t="s">
        <v>40</v>
      </c>
      <c r="E20" s="12">
        <f aca="true" t="shared" si="7" ref="E20:H21">E19</f>
        <v>1.1574074074074073E-05</v>
      </c>
      <c r="F20" s="12">
        <f t="shared" si="7"/>
        <v>1.1574074074074073E-05</v>
      </c>
      <c r="G20" s="12">
        <f t="shared" si="7"/>
        <v>1.1574074074074073E-05</v>
      </c>
      <c r="H20" s="13">
        <f t="shared" si="7"/>
        <v>1.1574074074074073E-05</v>
      </c>
      <c r="I20" s="12"/>
      <c r="J20" s="34"/>
      <c r="K20" s="35"/>
      <c r="L20" s="36"/>
      <c r="M20" s="37"/>
      <c r="N20" s="21"/>
      <c r="O20" s="22"/>
    </row>
    <row r="21" spans="1:15" ht="15" customHeight="1">
      <c r="A21" s="28" t="s">
        <v>41</v>
      </c>
      <c r="B21" s="29">
        <f>B15-60</f>
        <v>150</v>
      </c>
      <c r="C21" s="21"/>
      <c r="D21" s="20" t="s">
        <v>42</v>
      </c>
      <c r="E21" s="12">
        <f t="shared" si="7"/>
        <v>1.1574074074074073E-05</v>
      </c>
      <c r="F21" s="12">
        <f t="shared" si="7"/>
        <v>1.1574074074074073E-05</v>
      </c>
      <c r="G21" s="12">
        <f t="shared" si="7"/>
        <v>1.1574074074074073E-05</v>
      </c>
      <c r="H21" s="13">
        <f t="shared" si="7"/>
        <v>1.1574074074074073E-05</v>
      </c>
      <c r="I21" s="12"/>
      <c r="J21" s="21"/>
      <c r="K21" s="21"/>
      <c r="L21" s="21"/>
      <c r="M21" s="21"/>
      <c r="N21" s="21"/>
      <c r="O21" s="22"/>
    </row>
    <row r="22" spans="1:15" ht="15" customHeight="1">
      <c r="A22" s="28" t="s">
        <v>43</v>
      </c>
      <c r="B22" s="29">
        <f>(B15/100)*90</f>
        <v>189</v>
      </c>
      <c r="C22" s="21"/>
      <c r="D22" s="30"/>
      <c r="E22" s="21"/>
      <c r="F22" s="21"/>
      <c r="G22" s="21"/>
      <c r="H22" s="22"/>
      <c r="I22" s="12"/>
      <c r="J22" s="44" t="s">
        <v>44</v>
      </c>
      <c r="K22" s="44"/>
      <c r="L22" s="44"/>
      <c r="M22" s="44"/>
      <c r="N22" s="26"/>
      <c r="O22" s="22"/>
    </row>
    <row r="23" spans="1:15" ht="15" customHeight="1">
      <c r="A23" s="28" t="s">
        <v>45</v>
      </c>
      <c r="B23" s="29">
        <f>(B15/100)*80</f>
        <v>168</v>
      </c>
      <c r="C23" s="21"/>
      <c r="D23" s="20" t="s">
        <v>46</v>
      </c>
      <c r="E23" s="12">
        <f>G6/4</f>
        <v>0</v>
      </c>
      <c r="F23" s="12">
        <f>H6/4</f>
        <v>0</v>
      </c>
      <c r="G23" s="12">
        <f>I6/4</f>
        <v>0</v>
      </c>
      <c r="H23" s="13">
        <f>J6/4</f>
        <v>0</v>
      </c>
      <c r="I23" s="12"/>
      <c r="J23" s="30"/>
      <c r="K23" s="21"/>
      <c r="L23" s="21"/>
      <c r="M23" s="21"/>
      <c r="N23" s="22"/>
      <c r="O23" s="22"/>
    </row>
    <row r="24" spans="1:15" ht="15" customHeight="1">
      <c r="A24" s="28" t="s">
        <v>47</v>
      </c>
      <c r="B24" s="29">
        <f>(B15/100)*75</f>
        <v>157.5</v>
      </c>
      <c r="C24" s="21"/>
      <c r="D24" s="30"/>
      <c r="E24" s="12"/>
      <c r="F24" s="12"/>
      <c r="G24" s="12"/>
      <c r="H24" s="13"/>
      <c r="I24" s="12"/>
      <c r="J24" s="30"/>
      <c r="K24" s="31" t="s">
        <v>4</v>
      </c>
      <c r="L24" s="31" t="s">
        <v>5</v>
      </c>
      <c r="M24" s="31" t="s">
        <v>6</v>
      </c>
      <c r="N24" s="32" t="s">
        <v>7</v>
      </c>
      <c r="O24" s="22"/>
    </row>
    <row r="25" spans="1:15" ht="15" customHeight="1">
      <c r="A25" s="28" t="s">
        <v>48</v>
      </c>
      <c r="B25" s="29">
        <f>B15*0.7</f>
        <v>147</v>
      </c>
      <c r="C25" s="21"/>
      <c r="D25" s="20" t="s">
        <v>49</v>
      </c>
      <c r="E25" s="12">
        <f>L6/8</f>
        <v>0</v>
      </c>
      <c r="F25" s="21"/>
      <c r="G25" s="21"/>
      <c r="H25" s="22"/>
      <c r="I25" s="21"/>
      <c r="J25" s="20" t="s">
        <v>50</v>
      </c>
      <c r="K25" s="12">
        <f>(B6/2)-R5</f>
        <v>-1.1574074074074073E-05</v>
      </c>
      <c r="L25" s="12">
        <f>(C6/2)-R5</f>
        <v>-1.1574074074074073E-05</v>
      </c>
      <c r="M25" s="12">
        <f>(D6/2)-R5</f>
        <v>-1.1574074074074073E-05</v>
      </c>
      <c r="N25" s="13">
        <f>(E6/2)-R5</f>
        <v>-1.1574074074074073E-05</v>
      </c>
      <c r="O25" s="22"/>
    </row>
    <row r="26" spans="1:15" ht="15" customHeight="1">
      <c r="A26" s="28" t="s">
        <v>51</v>
      </c>
      <c r="B26" s="29">
        <f>B15*0.6</f>
        <v>126</v>
      </c>
      <c r="C26" s="21"/>
      <c r="D26" s="30"/>
      <c r="E26" s="21"/>
      <c r="F26" s="21"/>
      <c r="G26" s="21"/>
      <c r="H26" s="22"/>
      <c r="I26" s="21"/>
      <c r="J26" s="20" t="s">
        <v>52</v>
      </c>
      <c r="K26" s="12">
        <f>(B6/2)+R5</f>
        <v>1.1574074074074073E-05</v>
      </c>
      <c r="L26" s="12">
        <f>(C6/2)+R5</f>
        <v>1.1574074074074073E-05</v>
      </c>
      <c r="M26" s="12">
        <f>(D6/2)+R5</f>
        <v>1.1574074074074073E-05</v>
      </c>
      <c r="N26" s="13">
        <f>(E6/2)+R5</f>
        <v>1.1574074074074073E-05</v>
      </c>
      <c r="O26" s="22"/>
    </row>
    <row r="27" spans="1:15" ht="15" customHeight="1">
      <c r="A27" s="38" t="s">
        <v>53</v>
      </c>
      <c r="B27" s="39">
        <f>B15*0.5</f>
        <v>105</v>
      </c>
      <c r="C27" s="21"/>
      <c r="D27" s="28" t="s">
        <v>54</v>
      </c>
      <c r="E27" s="12">
        <f>N6/16</f>
        <v>0</v>
      </c>
      <c r="F27" s="21"/>
      <c r="G27" s="21"/>
      <c r="H27" s="22"/>
      <c r="I27" s="21"/>
      <c r="J27" s="40"/>
      <c r="K27" s="36"/>
      <c r="L27" s="36"/>
      <c r="M27" s="36"/>
      <c r="N27" s="37"/>
      <c r="O27" s="22"/>
    </row>
    <row r="28" spans="1:15" ht="12.75">
      <c r="A28" s="30"/>
      <c r="B28" s="21"/>
      <c r="C28" s="21"/>
      <c r="D28" s="30"/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2"/>
    </row>
    <row r="29" spans="1:15" ht="12.75">
      <c r="A29" s="30"/>
      <c r="B29" s="21"/>
      <c r="C29" s="21"/>
      <c r="D29" s="41" t="s">
        <v>55</v>
      </c>
      <c r="E29" s="18">
        <f>O6/30</f>
        <v>0</v>
      </c>
      <c r="F29" s="36"/>
      <c r="G29" s="36"/>
      <c r="H29" s="37"/>
      <c r="I29" s="21"/>
      <c r="J29" s="21"/>
      <c r="K29" s="21"/>
      <c r="L29" s="21"/>
      <c r="M29" s="21"/>
      <c r="N29" s="21"/>
      <c r="O29" s="22"/>
    </row>
    <row r="30" spans="1:15" ht="12.75">
      <c r="A30" s="3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5" ht="12.75">
      <c r="A31" s="4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</sheetData>
  <sheetProtection/>
  <mergeCells count="7">
    <mergeCell ref="D15:F15"/>
    <mergeCell ref="J17:K17"/>
    <mergeCell ref="J22:M22"/>
    <mergeCell ref="B1:O1"/>
    <mergeCell ref="B2:O2"/>
    <mergeCell ref="A3:B3"/>
    <mergeCell ref="C3:O3"/>
  </mergeCells>
  <printOptions gridLines="1" horizontalCentered="1" verticalCentered="1"/>
  <pageMargins left="0.19652777777777777" right="0.19652777777777777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Wright</dc:creator>
  <cp:keywords/>
  <dc:description/>
  <cp:lastModifiedBy>Justin Jones</cp:lastModifiedBy>
  <dcterms:created xsi:type="dcterms:W3CDTF">2010-11-05T13:58:58Z</dcterms:created>
  <dcterms:modified xsi:type="dcterms:W3CDTF">2015-12-02T19:57:02Z</dcterms:modified>
  <cp:category/>
  <cp:version/>
  <cp:contentType/>
  <cp:contentStatus/>
</cp:coreProperties>
</file>